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výzva 15_Industry 4\Santo group s.r.o\VO\WEB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2'!$A$1:$A$62</definedName>
    <definedName name="aukcia">[1]summary!$F$187</definedName>
    <definedName name="naraz">[1]summary!$F$15</definedName>
    <definedName name="_xlnm.Print_Area" localSheetId="0">'Príloha č. 2'!$B$4:$K$63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J54" i="1"/>
  <c r="K54" i="1" s="1"/>
  <c r="J53" i="1"/>
  <c r="K53" i="1" s="1"/>
  <c r="J52" i="1"/>
  <c r="K52" i="1" s="1"/>
  <c r="J51" i="1"/>
  <c r="K51" i="1" s="1"/>
  <c r="J32" i="1"/>
  <c r="K32" i="1" s="1"/>
  <c r="J31" i="1"/>
  <c r="K31" i="1" s="1"/>
  <c r="J30" i="1"/>
  <c r="K30" i="1" s="1"/>
  <c r="J29" i="1"/>
  <c r="A5" i="1"/>
  <c r="A59" i="1" s="1"/>
  <c r="J4" i="1"/>
  <c r="A42" i="1" l="1"/>
  <c r="A43" i="1"/>
  <c r="A50" i="1"/>
  <c r="A49" i="1"/>
  <c r="A48" i="1"/>
  <c r="A33" i="1"/>
  <c r="A6" i="1"/>
  <c r="J33" i="1"/>
  <c r="A7" i="1"/>
  <c r="K29" i="1"/>
  <c r="K33" i="1" s="1"/>
  <c r="A35" i="1"/>
  <c r="A28" i="1"/>
  <c r="A30" i="1"/>
  <c r="A38" i="1"/>
  <c r="J55" i="1"/>
  <c r="A53" i="1"/>
  <c r="A39" i="1"/>
  <c r="A29" i="1"/>
  <c r="A34" i="1"/>
  <c r="A52" i="1"/>
  <c r="K55" i="1"/>
  <c r="A26" i="1"/>
  <c r="A32" i="1"/>
  <c r="A36" i="1"/>
  <c r="A40" i="1"/>
  <c r="A51" i="1"/>
  <c r="A55" i="1"/>
  <c r="A57" i="1"/>
  <c r="A61" i="1"/>
  <c r="A56" i="1"/>
  <c r="A60" i="1"/>
  <c r="A9" i="1"/>
  <c r="A27" i="1"/>
  <c r="A31" i="1"/>
  <c r="A37" i="1"/>
  <c r="A54" i="1"/>
  <c r="A58" i="1"/>
  <c r="A62" i="1"/>
  <c r="G40" i="1" l="1"/>
  <c r="A10" i="1"/>
  <c r="B24" i="1"/>
  <c r="C13" i="1"/>
  <c r="B44" i="1"/>
  <c r="A4" i="1"/>
  <c r="G62" i="1"/>
  <c r="A20" i="1" l="1"/>
  <c r="A23" i="1"/>
  <c r="A25" i="1"/>
  <c r="A11" i="1"/>
  <c r="A16" i="1"/>
  <c r="A19" i="1"/>
  <c r="A22" i="1"/>
  <c r="A44" i="1"/>
  <c r="A13" i="1"/>
  <c r="A15" i="1"/>
  <c r="A18" i="1"/>
  <c r="A21" i="1"/>
  <c r="A24" i="1"/>
  <c r="A45" i="1"/>
  <c r="A12" i="1"/>
  <c r="A14" i="1"/>
  <c r="A17" i="1"/>
</calcChain>
</file>

<file path=xl/sharedStrings.xml><?xml version="1.0" encoding="utf-8"?>
<sst xmlns="http://schemas.openxmlformats.org/spreadsheetml/2006/main" count="73" uniqueCount="37">
  <si>
    <t>Pokyny k vyplneniu: Vypĺňajú sa žlto vyznačené polia !!!</t>
  </si>
  <si>
    <t>Stavebné práce</t>
  </si>
  <si>
    <t>Na základe Vašej výzvy na predloženie cenovej ponuky Vám predkladáme cenovú ponuku a vyhlasujeme, že sme si preštudovali Výzvu na predloženie cenovej ponuky a súhlasíme s podmienkami uvedenými vo Výzve na predloženie cenovej ponuky.</t>
  </si>
  <si>
    <t>Obchodný názov:</t>
  </si>
  <si>
    <t>Sídlo:</t>
  </si>
  <si>
    <t>IČO: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</si>
  <si>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</si>
  <si>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</si>
  <si>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</si>
  <si>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</si>
  <si>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</si>
  <si>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</si>
  <si>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Automatický horizontálny kartónovací stroj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</si>
  <si>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</si>
  <si>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</si>
  <si>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</si>
  <si>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</si>
  <si>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</si>
  <si>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</si>
  <si>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
v EUR bez DPH</t>
  </si>
  <si>
    <t>Cena 
v EUR s DPH</t>
  </si>
  <si>
    <t>ks</t>
  </si>
  <si>
    <t>Automatický podávací a zakladací systém čajových sviečok</t>
  </si>
  <si>
    <t>Ďalšie súčasti hodnoty obstarávaného zariadenia</t>
  </si>
  <si>
    <t>Doprava na miesto realizácie</t>
  </si>
  <si>
    <t>-</t>
  </si>
  <si>
    <t>Montáž zariadenia a uvedenie do prevádzky</t>
  </si>
  <si>
    <t>* Ak je neplatca DPH, uvádza sa jednotková cena celkom.</t>
  </si>
  <si>
    <t xml:space="preserve">Cenová ponuka spolu: </t>
  </si>
  <si>
    <t>Miesto:</t>
  </si>
  <si>
    <t>Dátum:</t>
  </si>
  <si>
    <t>Automatický vertikálny kartónovací stroj</t>
  </si>
  <si>
    <t>Automatický vstupný a zakladací systém pre poháre</t>
  </si>
  <si>
    <t>Kúpna zmluva – Príloha č. 2:</t>
  </si>
  <si>
    <t>Rozpočet cenovej ponuky</t>
  </si>
  <si>
    <t xml:space="preserve">časť č. 1: </t>
  </si>
  <si>
    <t xml:space="preserve">časť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</si>
</sst>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quotePrefix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49" fontId="0" fillId="0" borderId="0" xfId="0" applyNumberFormat="1" applyFont="1" applyFill="1" applyAlignment="1" applyProtection="1">
      <alignment horizontal="justify" wrapText="1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Border="1" applyProtection="1"/>
    <xf numFmtId="0" fontId="0" fillId="0" borderId="11" xfId="0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0" fillId="0" borderId="0" xfId="0" applyNumberFormat="1" applyFont="1" applyProtection="1"/>
    <xf numFmtId="0" fontId="9" fillId="0" borderId="0" xfId="0" applyNumberFormat="1" applyFont="1" applyAlignment="1" applyProtection="1"/>
    <xf numFmtId="49" fontId="1" fillId="5" borderId="0" xfId="0" applyNumberFormat="1" applyFont="1" applyFill="1" applyAlignment="1" applyProtection="1"/>
    <xf numFmtId="0" fontId="11" fillId="2" borderId="15" xfId="0" applyFont="1" applyFill="1" applyBorder="1" applyAlignment="1" applyProtection="1">
      <alignment vertical="center" wrapText="1"/>
    </xf>
    <xf numFmtId="0" fontId="11" fillId="2" borderId="16" xfId="0" applyFont="1" applyFill="1" applyBorder="1" applyAlignment="1" applyProtection="1">
      <alignment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3" fillId="3" borderId="18" xfId="0" applyFont="1" applyFill="1" applyBorder="1" applyAlignment="1" applyProtection="1">
      <alignment vertical="center" wrapText="1"/>
      <protection locked="0"/>
    </xf>
    <xf numFmtId="0" fontId="13" fillId="3" borderId="16" xfId="0" applyFont="1" applyFill="1" applyBorder="1" applyAlignment="1" applyProtection="1">
      <alignment vertical="center" wrapText="1"/>
      <protection locked="0"/>
    </xf>
    <xf numFmtId="164" fontId="12" fillId="4" borderId="17" xfId="0" applyNumberFormat="1" applyFont="1" applyFill="1" applyBorder="1" applyAlignment="1" applyProtection="1">
      <alignment horizontal="center" vertical="center" wrapText="1"/>
    </xf>
    <xf numFmtId="4" fontId="12" fillId="3" borderId="19" xfId="0" applyNumberFormat="1" applyFont="1" applyFill="1" applyBorder="1" applyAlignment="1" applyProtection="1">
      <alignment vertical="center" wrapText="1"/>
      <protection locked="0"/>
    </xf>
    <xf numFmtId="164" fontId="12" fillId="4" borderId="11" xfId="0" applyNumberFormat="1" applyFont="1" applyFill="1" applyBorder="1" applyAlignment="1" applyProtection="1">
      <alignment vertical="center" wrapText="1"/>
    </xf>
    <xf numFmtId="4" fontId="12" fillId="0" borderId="17" xfId="0" applyNumberFormat="1" applyFont="1" applyFill="1" applyBorder="1" applyAlignment="1" applyProtection="1">
      <alignment vertical="center" wrapText="1"/>
    </xf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 applyProtection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2" xfId="0" applyNumberFormat="1" applyFont="1" applyFill="1" applyBorder="1" applyAlignment="1" applyProtection="1">
      <alignment vertical="center" wrapText="1"/>
    </xf>
    <xf numFmtId="4" fontId="12" fillId="0" borderId="20" xfId="0" applyNumberFormat="1" applyFont="1" applyFill="1" applyBorder="1" applyAlignment="1" applyProtection="1">
      <alignment vertical="center" wrapText="1"/>
    </xf>
    <xf numFmtId="0" fontId="12" fillId="4" borderId="24" xfId="0" applyNumberFormat="1" applyFont="1" applyFill="1" applyBorder="1" applyAlignment="1" applyProtection="1">
      <alignment vertical="center" wrapText="1"/>
    </xf>
    <xf numFmtId="164" fontId="12" fillId="4" borderId="6" xfId="0" applyNumberFormat="1" applyFont="1" applyFill="1" applyBorder="1" applyAlignment="1" applyProtection="1">
      <alignment horizontal="center" vertical="center" wrapText="1"/>
    </xf>
    <xf numFmtId="164" fontId="12" fillId="4" borderId="7" xfId="0" applyNumberFormat="1" applyFont="1" applyFill="1" applyBorder="1" applyAlignment="1" applyProtection="1">
      <alignment horizontal="center" vertical="center" wrapText="1"/>
    </xf>
    <xf numFmtId="0" fontId="12" fillId="4" borderId="27" xfId="0" applyNumberFormat="1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Fill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2" borderId="34" xfId="0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0" applyFont="1" applyFill="1" applyProtection="1"/>
    <xf numFmtId="0" fontId="3" fillId="0" borderId="0" xfId="0" applyFont="1" applyFill="1" applyProtection="1"/>
    <xf numFmtId="0" fontId="9" fillId="0" borderId="0" xfId="0" applyFont="1" applyProtection="1"/>
    <xf numFmtId="0" fontId="0" fillId="0" borderId="0" xfId="0" applyFont="1" applyProtection="1">
      <protection locked="0"/>
    </xf>
    <xf numFmtId="0" fontId="8" fillId="0" borderId="0" xfId="1" applyFont="1" applyFill="1" applyAlignment="1" applyProtection="1">
      <alignment horizontal="right" vertical="center"/>
      <protection locked="0"/>
    </xf>
    <xf numFmtId="0" fontId="8" fillId="0" borderId="35" xfId="1" applyFont="1" applyFill="1" applyBorder="1" applyAlignment="1" applyProtection="1">
      <alignment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8" fillId="0" borderId="35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</xf>
    <xf numFmtId="0" fontId="10" fillId="2" borderId="13" xfId="0" applyFont="1" applyFill="1" applyBorder="1" applyAlignment="1" applyProtection="1">
      <alignment vertical="center" wrapText="1"/>
    </xf>
    <xf numFmtId="0" fontId="10" fillId="2" borderId="14" xfId="0" applyFont="1" applyFill="1" applyBorder="1" applyAlignment="1" applyProtection="1">
      <alignment vertical="center" wrapText="1"/>
    </xf>
    <xf numFmtId="0" fontId="12" fillId="4" borderId="12" xfId="0" applyNumberFormat="1" applyFont="1" applyFill="1" applyBorder="1" applyAlignment="1" applyProtection="1">
      <alignment horizontal="center" vertical="center" wrapText="1"/>
    </xf>
    <xf numFmtId="0" fontId="12" fillId="4" borderId="13" xfId="0" applyNumberFormat="1" applyFont="1" applyFill="1" applyBorder="1" applyAlignment="1" applyProtection="1">
      <alignment horizontal="center" vertical="center" wrapText="1"/>
    </xf>
    <xf numFmtId="0" fontId="12" fillId="4" borderId="14" xfId="0" applyNumberFormat="1" applyFont="1" applyFill="1" applyBorder="1" applyAlignment="1" applyProtection="1">
      <alignment horizontal="center" vertical="center" wrapText="1"/>
    </xf>
    <xf numFmtId="0" fontId="12" fillId="4" borderId="12" xfId="0" applyNumberFormat="1" applyFont="1" applyFill="1" applyBorder="1" applyAlignment="1" applyProtection="1">
      <alignment horizontal="left" vertical="center" wrapText="1"/>
    </xf>
    <xf numFmtId="0" fontId="12" fillId="4" borderId="13" xfId="0" applyNumberFormat="1" applyFont="1" applyFill="1" applyBorder="1" applyAlignment="1" applyProtection="1">
      <alignment horizontal="left" vertical="center" wrapText="1"/>
    </xf>
    <xf numFmtId="0" fontId="12" fillId="4" borderId="14" xfId="0" applyNumberFormat="1" applyFont="1" applyFill="1" applyBorder="1" applyAlignment="1" applyProtection="1">
      <alignment horizontal="left" vertical="center" wrapText="1"/>
    </xf>
    <xf numFmtId="0" fontId="12" fillId="4" borderId="15" xfId="0" applyNumberFormat="1" applyFont="1" applyFill="1" applyBorder="1" applyAlignment="1" applyProtection="1">
      <alignment horizontal="center" vertical="center" wrapText="1"/>
    </xf>
    <xf numFmtId="0" fontId="12" fillId="4" borderId="23" xfId="0" applyNumberFormat="1" applyFont="1" applyFill="1" applyBorder="1" applyAlignment="1" applyProtection="1">
      <alignment horizontal="center" vertical="center" wrapText="1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2" fillId="4" borderId="15" xfId="0" applyNumberFormat="1" applyFont="1" applyFill="1" applyBorder="1" applyAlignment="1" applyProtection="1">
      <alignment horizontal="left" vertical="center"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12" fillId="4" borderId="19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Alignment="1" applyProtection="1"/>
    <xf numFmtId="49" fontId="1" fillId="0" borderId="0" xfId="0" applyNumberFormat="1" applyFont="1" applyAlignment="1" applyProtection="1">
      <alignment horizontal="right"/>
    </xf>
    <xf numFmtId="49" fontId="0" fillId="4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vertical="center"/>
    </xf>
    <xf numFmtId="0" fontId="7" fillId="3" borderId="8" xfId="1" applyFont="1" applyFill="1" applyBorder="1" applyAlignment="1" applyProtection="1">
      <alignment vertical="center"/>
      <protection locked="0"/>
    </xf>
    <xf numFmtId="0" fontId="7" fillId="3" borderId="10" xfId="1" applyFont="1" applyFill="1" applyBorder="1" applyAlignment="1" applyProtection="1">
      <alignment vertical="center"/>
      <protection locked="0"/>
    </xf>
    <xf numFmtId="0" fontId="8" fillId="0" borderId="8" xfId="1" applyFont="1" applyFill="1" applyBorder="1" applyAlignment="1" applyProtection="1">
      <alignment vertical="top"/>
    </xf>
    <xf numFmtId="0" fontId="8" fillId="0" borderId="9" xfId="1" applyFont="1" applyFill="1" applyBorder="1" applyAlignment="1" applyProtection="1">
      <alignment vertical="top"/>
    </xf>
    <xf numFmtId="49" fontId="0" fillId="0" borderId="0" xfId="0" applyNumberFormat="1" applyFont="1" applyFill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7" fillId="3" borderId="6" xfId="1" applyFont="1" applyFill="1" applyBorder="1" applyAlignment="1" applyProtection="1">
      <alignment vertical="center"/>
      <protection locked="0"/>
    </xf>
    <xf numFmtId="0" fontId="7" fillId="3" borderId="7" xfId="1" applyFont="1" applyFill="1" applyBorder="1" applyAlignment="1" applyProtection="1">
      <alignment vertical="center"/>
      <protection locked="0"/>
    </xf>
  </cellXfs>
  <cellStyles count="2">
    <cellStyle name="Normal 2" xfId="1"/>
    <cellStyle name="Normálne" xfId="0" builtinId="0"/>
  </cellStyles>
  <dxfs count="1">
    <dxf>
      <font>
        <color theme="0"/>
      </font>
      <fill>
        <patternFill>
          <bgColor theme="0"/>
        </patternFill>
      </fill>
      <border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v&#253;zva%2015_Industry%204/Santo%20group%20s.r.o/VO/PT%20+%20VO%202016_Predloha_2015_343_v001ab_po%2001.11.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kty\OP%20VaI_v&#253;zva%2015_Industry%204\Santo%20group%20s.r.o\VO\PT%20+%20VO%202016_Predloha_2015_343_v001ab_po%2001.11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7">
          <cell r="F7" t="str">
            <v>Tovary</v>
          </cell>
        </row>
        <row r="15">
          <cell r="F15" t="str">
            <v>dvojkolové</v>
          </cell>
        </row>
        <row r="37">
          <cell r="K37">
            <v>43316</v>
          </cell>
        </row>
        <row r="39">
          <cell r="K39">
            <v>43285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>
        <row r="111">
          <cell r="C111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filterMode="1"/>
  <dimension ref="A1:M63"/>
  <sheetViews>
    <sheetView tabSelected="1" view="pageBreakPreview" zoomScaleNormal="100" zoomScaleSheetLayoutView="100" workbookViewId="0">
      <pane ySplit="3" topLeftCell="A35" activePane="bottomLeft" state="frozen"/>
      <selection pane="bottomLeft" activeCell="H51" sqref="H51"/>
    </sheetView>
  </sheetViews>
  <sheetFormatPr defaultColWidth="9.140625" defaultRowHeight="15" x14ac:dyDescent="0.25"/>
  <cols>
    <col min="1" max="1" width="4.7109375" style="16" customWidth="1"/>
    <col min="2" max="2" width="3.28515625" style="17" customWidth="1"/>
    <col min="3" max="3" width="13.7109375" style="16" customWidth="1"/>
    <col min="4" max="4" width="18.7109375" style="16" customWidth="1"/>
    <col min="5" max="6" width="20.7109375" style="16" customWidth="1"/>
    <col min="7" max="7" width="8.7109375" style="16" customWidth="1"/>
    <col min="8" max="8" width="15.7109375" style="16" customWidth="1"/>
    <col min="9" max="9" width="8.7109375" style="16" customWidth="1"/>
    <col min="10" max="11" width="15.7109375" style="16" customWidth="1"/>
    <col min="12" max="12" width="6.5703125" style="16" bestFit="1" customWidth="1"/>
    <col min="13" max="13" width="14.5703125" style="16" bestFit="1" customWidth="1"/>
    <col min="14" max="25" width="9.140625" style="16"/>
    <col min="26" max="26" width="9.42578125" style="16" bestFit="1" customWidth="1"/>
    <col min="27" max="16384" width="9.140625" style="16"/>
  </cols>
  <sheetData>
    <row r="1" spans="1:13" s="1" customFormat="1" x14ac:dyDescent="0.25">
      <c r="A1" s="1">
        <v>1</v>
      </c>
    </row>
    <row r="2" spans="1:13" s="1" customFormat="1" ht="18.75" x14ac:dyDescent="0.25">
      <c r="A2" s="2">
        <v>1</v>
      </c>
      <c r="B2" s="3" t="s">
        <v>0</v>
      </c>
      <c r="C2" s="3"/>
      <c r="D2" s="3"/>
    </row>
    <row r="3" spans="1:13" s="1" customFormat="1" x14ac:dyDescent="0.25">
      <c r="A3" s="1">
        <v>1</v>
      </c>
    </row>
    <row r="4" spans="1:13" s="2" customFormat="1" ht="21" hidden="1" x14ac:dyDescent="0.25">
      <c r="A4" s="2">
        <f ca="1">IF(OR([1]summary!$K$39="",[1]summary!$K$39&gt;=[1]summary!$K$37),1,0)*$A$5</f>
        <v>0</v>
      </c>
      <c r="B4" s="4"/>
      <c r="C4" s="5"/>
      <c r="D4" s="5"/>
      <c r="E4" s="5"/>
      <c r="F4" s="5"/>
      <c r="G4" s="5"/>
      <c r="H4" s="5"/>
      <c r="I4" s="5"/>
      <c r="J4" s="6" t="str">
        <f>'[1]Výzva na prieskum trhu'!$C$111</f>
        <v xml:space="preserve">Príloha č. 2: </v>
      </c>
      <c r="K4" s="6"/>
      <c r="M4" s="7" t="s">
        <v>1</v>
      </c>
    </row>
    <row r="5" spans="1:13" s="2" customFormat="1" ht="23.25" x14ac:dyDescent="0.25">
      <c r="A5" s="2">
        <f>IF([1]summary!$F$7=M4,0,1)</f>
        <v>1</v>
      </c>
      <c r="B5" s="82" t="s">
        <v>33</v>
      </c>
      <c r="C5" s="82"/>
      <c r="D5" s="82"/>
      <c r="E5" s="82"/>
      <c r="F5" s="82"/>
      <c r="G5" s="82"/>
      <c r="H5" s="82"/>
      <c r="I5" s="82"/>
      <c r="J5" s="82"/>
      <c r="K5" s="8"/>
      <c r="M5" s="7"/>
    </row>
    <row r="6" spans="1:13" s="2" customFormat="1" x14ac:dyDescent="0.25">
      <c r="A6" s="2">
        <f>$A$5</f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x14ac:dyDescent="0.25">
      <c r="A7" s="2">
        <f>$A$5</f>
        <v>1</v>
      </c>
      <c r="B7" s="82" t="s">
        <v>34</v>
      </c>
      <c r="C7" s="82"/>
      <c r="D7" s="82"/>
      <c r="E7" s="82"/>
      <c r="F7" s="82"/>
      <c r="G7" s="82"/>
      <c r="H7" s="82"/>
      <c r="I7" s="82"/>
      <c r="J7" s="82"/>
      <c r="K7" s="8"/>
      <c r="M7" s="7"/>
    </row>
    <row r="8" spans="1:13" s="2" customFormat="1" ht="23.25" x14ac:dyDescent="0.25">
      <c r="B8" s="8"/>
      <c r="C8" s="8"/>
      <c r="D8" s="8"/>
      <c r="E8" s="8"/>
      <c r="F8" s="8"/>
      <c r="G8" s="8"/>
      <c r="H8" s="8"/>
      <c r="I8" s="8"/>
      <c r="J8" s="8"/>
      <c r="K8" s="8"/>
      <c r="M8" s="7"/>
    </row>
    <row r="9" spans="1:13" s="1" customFormat="1" ht="21" x14ac:dyDescent="0.35">
      <c r="A9" s="2">
        <f>$A$5</f>
        <v>1</v>
      </c>
      <c r="B9" s="10"/>
      <c r="C9" s="54" t="s">
        <v>35</v>
      </c>
      <c r="D9" s="53" t="s">
        <v>12</v>
      </c>
    </row>
    <row r="10" spans="1:13" s="1" customFormat="1" hidden="1" x14ac:dyDescent="0.25">
      <c r="A10" s="1">
        <f ca="1">IF(OR([1]summary!$K$39="",[1]summary!$K$39&gt;=[1]summary!$K$37),1,0)</f>
        <v>0</v>
      </c>
      <c r="B10" s="89" t="s">
        <v>2</v>
      </c>
      <c r="C10" s="89"/>
      <c r="D10" s="89"/>
      <c r="E10" s="89"/>
      <c r="F10" s="89"/>
      <c r="G10" s="89"/>
      <c r="H10" s="89"/>
      <c r="I10" s="89"/>
      <c r="J10" s="89"/>
      <c r="K10" s="11"/>
    </row>
    <row r="11" spans="1:13" s="1" customFormat="1" hidden="1" x14ac:dyDescent="0.25">
      <c r="A11" s="1">
        <f t="shared" ref="A11:A25" ca="1" si="0">$A$10</f>
        <v>0</v>
      </c>
      <c r="B11" s="89"/>
      <c r="C11" s="89"/>
      <c r="D11" s="89"/>
      <c r="E11" s="89"/>
      <c r="F11" s="89"/>
      <c r="G11" s="89"/>
      <c r="H11" s="89"/>
      <c r="I11" s="89"/>
      <c r="J11" s="89"/>
      <c r="K11" s="11"/>
    </row>
    <row r="12" spans="1:13" s="1" customFormat="1" hidden="1" x14ac:dyDescent="0.25">
      <c r="A12" s="1">
        <f t="shared" ca="1" si="0"/>
        <v>0</v>
      </c>
      <c r="B12" s="10"/>
    </row>
    <row r="13" spans="1:13" s="12" customFormat="1" ht="19.5" hidden="1" customHeight="1" thickBot="1" x14ac:dyDescent="0.3">
      <c r="A13" s="1">
        <f t="shared" ca="1" si="0"/>
        <v>0</v>
      </c>
      <c r="C13" s="90" t="str">
        <f ca="1">"Identifikačné údaje "&amp;IF(OR([1]summary!$K$39="",[1]summary!$K$39&gt;=[1]summary!$K$37),"navrhovateľa:","dodávateľa:")</f>
        <v>Identifikačné údaje dodávateľa:</v>
      </c>
      <c r="D13" s="91"/>
      <c r="E13" s="91"/>
      <c r="F13" s="92"/>
    </row>
    <row r="14" spans="1:13" s="12" customFormat="1" ht="19.5" hidden="1" customHeight="1" x14ac:dyDescent="0.25">
      <c r="A14" s="1">
        <f t="shared" ca="1" si="0"/>
        <v>0</v>
      </c>
      <c r="C14" s="93" t="s">
        <v>3</v>
      </c>
      <c r="D14" s="94"/>
      <c r="E14" s="95"/>
      <c r="F14" s="96"/>
    </row>
    <row r="15" spans="1:13" s="12" customFormat="1" ht="39" hidden="1" customHeight="1" x14ac:dyDescent="0.25">
      <c r="A15" s="1">
        <f t="shared" ca="1" si="0"/>
        <v>0</v>
      </c>
      <c r="C15" s="87" t="s">
        <v>4</v>
      </c>
      <c r="D15" s="88"/>
      <c r="E15" s="85"/>
      <c r="F15" s="86"/>
    </row>
    <row r="16" spans="1:13" s="12" customFormat="1" ht="19.5" hidden="1" customHeight="1" x14ac:dyDescent="0.25">
      <c r="A16" s="1">
        <f t="shared" ca="1" si="0"/>
        <v>0</v>
      </c>
      <c r="C16" s="83" t="s">
        <v>5</v>
      </c>
      <c r="D16" s="84"/>
      <c r="E16" s="85"/>
      <c r="F16" s="86"/>
    </row>
    <row r="17" spans="1:13" s="12" customFormat="1" ht="19.5" hidden="1" customHeight="1" x14ac:dyDescent="0.25">
      <c r="A17" s="1">
        <f t="shared" ca="1" si="0"/>
        <v>0</v>
      </c>
      <c r="C17" s="83" t="s">
        <v>6</v>
      </c>
      <c r="D17" s="84"/>
      <c r="E17" s="85"/>
      <c r="F17" s="86"/>
    </row>
    <row r="18" spans="1:13" s="12" customFormat="1" ht="19.5" hidden="1" customHeight="1" x14ac:dyDescent="0.25">
      <c r="A18" s="1">
        <f t="shared" ca="1" si="0"/>
        <v>0</v>
      </c>
      <c r="C18" s="83" t="s">
        <v>7</v>
      </c>
      <c r="D18" s="84"/>
      <c r="E18" s="85"/>
      <c r="F18" s="86"/>
    </row>
    <row r="19" spans="1:13" s="12" customFormat="1" ht="19.5" hidden="1" customHeight="1" x14ac:dyDescent="0.25">
      <c r="A19" s="1">
        <f t="shared" ca="1" si="0"/>
        <v>0</v>
      </c>
      <c r="C19" s="83" t="s">
        <v>8</v>
      </c>
      <c r="D19" s="84"/>
      <c r="E19" s="85"/>
      <c r="F19" s="86"/>
    </row>
    <row r="20" spans="1:13" s="12" customFormat="1" ht="19.5" hidden="1" customHeight="1" x14ac:dyDescent="0.25">
      <c r="A20" s="1">
        <f t="shared" ca="1" si="0"/>
        <v>0</v>
      </c>
      <c r="C20" s="83" t="s">
        <v>9</v>
      </c>
      <c r="D20" s="84"/>
      <c r="E20" s="85"/>
      <c r="F20" s="86"/>
    </row>
    <row r="21" spans="1:13" s="12" customFormat="1" ht="19.5" hidden="1" customHeight="1" thickBot="1" x14ac:dyDescent="0.25">
      <c r="A21" s="1">
        <f t="shared" ca="1" si="0"/>
        <v>0</v>
      </c>
      <c r="C21" s="83" t="s">
        <v>10</v>
      </c>
      <c r="D21" s="84"/>
      <c r="E21" s="85"/>
      <c r="F21" s="86"/>
    </row>
    <row r="22" spans="1:13" hidden="1" x14ac:dyDescent="0.25">
      <c r="A22" s="1">
        <f t="shared" ca="1" si="0"/>
        <v>0</v>
      </c>
      <c r="B22" s="13"/>
      <c r="C22" s="14"/>
      <c r="D22" s="14"/>
      <c r="E22" s="14"/>
      <c r="F22" s="14"/>
      <c r="G22" s="15"/>
    </row>
    <row r="23" spans="1:13" hidden="1" x14ac:dyDescent="0.25">
      <c r="A23" s="1">
        <f t="shared" ca="1" si="0"/>
        <v>0</v>
      </c>
      <c r="C23" s="15"/>
      <c r="D23" s="15"/>
      <c r="E23" s="15"/>
      <c r="F23" s="15"/>
    </row>
    <row r="24" spans="1:13" ht="18.75" hidden="1" x14ac:dyDescent="0.3">
      <c r="A24" s="1">
        <f t="shared" ca="1" si="0"/>
        <v>0</v>
      </c>
      <c r="B24" s="79" t="str">
        <f ca="1">"Špecifikácia cien v ponuke "&amp;IF(OR([1]summary!$K$39="",[1]summary!$K$39&gt;=[1]summary!$K$37),"navrhovateľa:","dodávateľa:")</f>
        <v>Špecifikácia cien v ponuke dodávateľa:</v>
      </c>
      <c r="C24" s="79"/>
      <c r="D24" s="79"/>
      <c r="E24" s="79"/>
      <c r="F24" s="79"/>
      <c r="G24" s="79"/>
      <c r="H24" s="79"/>
      <c r="I24" s="79"/>
      <c r="J24" s="79"/>
      <c r="K24" s="18"/>
    </row>
    <row r="25" spans="1:13" hidden="1" x14ac:dyDescent="0.25">
      <c r="A25" s="1">
        <f t="shared" ca="1" si="0"/>
        <v>0</v>
      </c>
    </row>
    <row r="26" spans="1:13" x14ac:dyDescent="0.25">
      <c r="A26" s="12">
        <f t="shared" ref="A26:A40" si="1">$A$5</f>
        <v>1</v>
      </c>
      <c r="B26" s="80" t="s">
        <v>11</v>
      </c>
      <c r="C26" s="80"/>
      <c r="D26" s="81" t="s">
        <v>12</v>
      </c>
      <c r="E26" s="81"/>
      <c r="F26" s="81"/>
      <c r="G26" s="81"/>
      <c r="H26" s="81"/>
      <c r="I26" s="81"/>
      <c r="J26" s="81"/>
      <c r="K26" s="1"/>
      <c r="L26" s="19"/>
      <c r="M26" s="19"/>
    </row>
    <row r="27" spans="1:13" ht="15.75" thickBot="1" x14ac:dyDescent="0.3">
      <c r="A27" s="12">
        <f t="shared" si="1"/>
        <v>1</v>
      </c>
    </row>
    <row r="28" spans="1:13" ht="30" customHeight="1" thickBot="1" x14ac:dyDescent="0.3">
      <c r="A28" s="12">
        <f t="shared" si="1"/>
        <v>1</v>
      </c>
      <c r="B28" s="62" t="s">
        <v>13</v>
      </c>
      <c r="C28" s="63"/>
      <c r="D28" s="64"/>
      <c r="E28" s="20" t="s">
        <v>14</v>
      </c>
      <c r="F28" s="21" t="s">
        <v>15</v>
      </c>
      <c r="G28" s="22" t="s">
        <v>16</v>
      </c>
      <c r="H28" s="23" t="s">
        <v>17</v>
      </c>
      <c r="I28" s="22" t="s">
        <v>18</v>
      </c>
      <c r="J28" s="24" t="s">
        <v>19</v>
      </c>
      <c r="K28" s="24" t="s">
        <v>20</v>
      </c>
    </row>
    <row r="29" spans="1:13" ht="39" customHeight="1" thickBot="1" x14ac:dyDescent="0.3">
      <c r="A29" s="12">
        <f t="shared" si="1"/>
        <v>1</v>
      </c>
      <c r="B29" s="65" t="s">
        <v>12</v>
      </c>
      <c r="C29" s="66"/>
      <c r="D29" s="67"/>
      <c r="E29" s="25"/>
      <c r="F29" s="26"/>
      <c r="G29" s="27" t="s">
        <v>21</v>
      </c>
      <c r="H29" s="28"/>
      <c r="I29" s="29">
        <v>1</v>
      </c>
      <c r="J29" s="30" t="str">
        <f>IF(AND(H29&lt;&gt;"",I29&lt;&gt;""),H29*I29,"")</f>
        <v/>
      </c>
      <c r="K29" s="30" t="str">
        <f>IF(J29&lt;&gt;"",J29*1.2,"")</f>
        <v/>
      </c>
    </row>
    <row r="30" spans="1:13" ht="30" customHeight="1" thickBot="1" x14ac:dyDescent="0.3">
      <c r="A30" s="12">
        <f t="shared" si="1"/>
        <v>1</v>
      </c>
      <c r="B30" s="76" t="s">
        <v>22</v>
      </c>
      <c r="C30" s="77"/>
      <c r="D30" s="78"/>
      <c r="E30" s="31"/>
      <c r="F30" s="32"/>
      <c r="G30" s="33" t="s">
        <v>21</v>
      </c>
      <c r="H30" s="34"/>
      <c r="I30" s="35">
        <v>1</v>
      </c>
      <c r="J30" s="36" t="str">
        <f t="shared" ref="J30:J32" si="2">IF(AND(H30&lt;&gt;"",I30&lt;&gt;""),H30*I30,"")</f>
        <v/>
      </c>
      <c r="K30" s="36" t="str">
        <f t="shared" ref="K30:K32" si="3">IF(J30&lt;&gt;"",J30*1.2,"")</f>
        <v/>
      </c>
    </row>
    <row r="31" spans="1:13" ht="30" customHeight="1" x14ac:dyDescent="0.25">
      <c r="A31" s="12">
        <f t="shared" si="1"/>
        <v>1</v>
      </c>
      <c r="B31" s="71" t="s">
        <v>23</v>
      </c>
      <c r="C31" s="72"/>
      <c r="D31" s="37" t="s">
        <v>24</v>
      </c>
      <c r="E31" s="38" t="s">
        <v>25</v>
      </c>
      <c r="F31" s="39" t="s">
        <v>25</v>
      </c>
      <c r="G31" s="33" t="s">
        <v>25</v>
      </c>
      <c r="H31" s="34"/>
      <c r="I31" s="35">
        <v>1</v>
      </c>
      <c r="J31" s="36" t="str">
        <f t="shared" si="2"/>
        <v/>
      </c>
      <c r="K31" s="36" t="str">
        <f t="shared" si="3"/>
        <v/>
      </c>
    </row>
    <row r="32" spans="1:13" ht="30" customHeight="1" thickBot="1" x14ac:dyDescent="0.3">
      <c r="A32" s="12">
        <f t="shared" si="1"/>
        <v>1</v>
      </c>
      <c r="B32" s="73"/>
      <c r="C32" s="74"/>
      <c r="D32" s="40" t="s">
        <v>26</v>
      </c>
      <c r="E32" s="41" t="s">
        <v>25</v>
      </c>
      <c r="F32" s="42" t="s">
        <v>25</v>
      </c>
      <c r="G32" s="43" t="s">
        <v>25</v>
      </c>
      <c r="H32" s="44"/>
      <c r="I32" s="45">
        <v>1</v>
      </c>
      <c r="J32" s="46" t="str">
        <f t="shared" si="2"/>
        <v/>
      </c>
      <c r="K32" s="47" t="str">
        <f t="shared" si="3"/>
        <v/>
      </c>
    </row>
    <row r="33" spans="1:13" ht="30" customHeight="1" thickBot="1" x14ac:dyDescent="0.3">
      <c r="A33" s="12">
        <f t="shared" si="1"/>
        <v>1</v>
      </c>
      <c r="B33" s="48" t="s">
        <v>27</v>
      </c>
      <c r="C33" s="49"/>
      <c r="D33" s="49"/>
      <c r="E33" s="49"/>
      <c r="F33" s="49"/>
      <c r="G33" s="49"/>
      <c r="I33" s="50" t="s">
        <v>28</v>
      </c>
      <c r="J33" s="51" t="str">
        <f>IF(SUM(J29:J32)&gt;0,SUM(J29:J32),"")</f>
        <v/>
      </c>
      <c r="K33" s="51" t="str">
        <f>IF(SUM(K29:K32)&gt;0,SUM(K29:K32),"")</f>
        <v/>
      </c>
    </row>
    <row r="34" spans="1:13" x14ac:dyDescent="0.25">
      <c r="A34" s="12">
        <f t="shared" si="1"/>
        <v>1</v>
      </c>
    </row>
    <row r="35" spans="1:13" x14ac:dyDescent="0.25">
      <c r="A35" s="12">
        <f t="shared" si="1"/>
        <v>1</v>
      </c>
      <c r="C35" s="56"/>
      <c r="D35" s="56"/>
      <c r="E35" s="56"/>
      <c r="F35" s="56"/>
      <c r="G35" s="56"/>
      <c r="H35" s="56"/>
      <c r="I35" s="56"/>
      <c r="J35" s="56"/>
    </row>
    <row r="36" spans="1:13" x14ac:dyDescent="0.25">
      <c r="A36" s="12">
        <f t="shared" si="1"/>
        <v>1</v>
      </c>
      <c r="C36" s="56"/>
      <c r="D36" s="56"/>
      <c r="E36" s="56"/>
      <c r="F36" s="56"/>
      <c r="G36" s="56"/>
      <c r="H36" s="56"/>
      <c r="I36" s="56"/>
      <c r="J36" s="56"/>
    </row>
    <row r="37" spans="1:13" x14ac:dyDescent="0.25">
      <c r="A37" s="12">
        <f t="shared" si="1"/>
        <v>1</v>
      </c>
      <c r="C37" s="57" t="s">
        <v>29</v>
      </c>
      <c r="D37" s="58"/>
      <c r="E37" s="56"/>
      <c r="F37" s="56"/>
      <c r="G37" s="56"/>
      <c r="H37" s="56"/>
      <c r="I37" s="56"/>
      <c r="J37" s="56"/>
    </row>
    <row r="38" spans="1:13" s="52" customFormat="1" x14ac:dyDescent="0.25">
      <c r="A38" s="12">
        <f t="shared" si="1"/>
        <v>1</v>
      </c>
      <c r="C38" s="57"/>
      <c r="D38" s="59"/>
      <c r="E38" s="59"/>
      <c r="F38" s="59"/>
      <c r="G38" s="59"/>
      <c r="H38" s="59"/>
      <c r="I38" s="59"/>
      <c r="J38" s="59"/>
    </row>
    <row r="39" spans="1:13" s="52" customFormat="1" ht="15" customHeight="1" x14ac:dyDescent="0.25">
      <c r="A39" s="12">
        <f t="shared" si="1"/>
        <v>1</v>
      </c>
      <c r="C39" s="57" t="s">
        <v>30</v>
      </c>
      <c r="D39" s="58"/>
      <c r="E39" s="59"/>
      <c r="F39" s="59"/>
      <c r="G39" s="60"/>
      <c r="H39" s="60"/>
      <c r="I39" s="60"/>
      <c r="J39" s="60"/>
    </row>
    <row r="40" spans="1:13" s="52" customFormat="1" x14ac:dyDescent="0.25">
      <c r="A40" s="12">
        <f t="shared" si="1"/>
        <v>1</v>
      </c>
      <c r="C40" s="59"/>
      <c r="D40" s="59"/>
      <c r="E40" s="59"/>
      <c r="F40" s="61"/>
      <c r="G40" s="75" t="str">
        <f ca="1">"podpis a pečiatka "&amp;IF(OR([1]summary!$K$39="",[1]summary!$K$39&gt;=[1]summary!$K$37),"navrhovateľa","dodávateľa")</f>
        <v>podpis a pečiatka dodávateľa</v>
      </c>
      <c r="H40" s="75"/>
      <c r="I40" s="75"/>
      <c r="J40" s="75"/>
    </row>
    <row r="41" spans="1:13" s="2" customFormat="1" ht="23.25" x14ac:dyDescent="0.25">
      <c r="A41" s="2">
        <f>IF([1]summary!$F$7=M40,0,1)</f>
        <v>1</v>
      </c>
      <c r="B41" s="82" t="s">
        <v>33</v>
      </c>
      <c r="C41" s="82"/>
      <c r="D41" s="82"/>
      <c r="E41" s="82"/>
      <c r="F41" s="82"/>
      <c r="G41" s="82"/>
      <c r="H41" s="82"/>
      <c r="I41" s="82"/>
      <c r="J41" s="82"/>
      <c r="K41" s="8"/>
      <c r="M41" s="7"/>
    </row>
    <row r="42" spans="1:13" s="2" customFormat="1" x14ac:dyDescent="0.25">
      <c r="A42" s="2">
        <f>$A$5</f>
        <v>1</v>
      </c>
      <c r="B42" s="9"/>
      <c r="C42" s="9"/>
      <c r="D42" s="9"/>
      <c r="E42" s="9"/>
      <c r="F42" s="9"/>
      <c r="G42" s="9"/>
      <c r="H42" s="9"/>
      <c r="I42" s="9"/>
      <c r="J42" s="9"/>
      <c r="K42" s="9"/>
      <c r="M42" s="7"/>
    </row>
    <row r="43" spans="1:13" s="2" customFormat="1" ht="23.25" x14ac:dyDescent="0.25">
      <c r="A43" s="2">
        <f>$A$5</f>
        <v>1</v>
      </c>
      <c r="B43" s="82" t="s">
        <v>34</v>
      </c>
      <c r="C43" s="82"/>
      <c r="D43" s="82"/>
      <c r="E43" s="82"/>
      <c r="F43" s="82"/>
      <c r="G43" s="82"/>
      <c r="H43" s="82"/>
      <c r="I43" s="82"/>
      <c r="J43" s="82"/>
      <c r="K43" s="8"/>
      <c r="M43" s="7"/>
    </row>
    <row r="44" spans="1:13" ht="18.75" hidden="1" x14ac:dyDescent="0.3">
      <c r="A44" s="1">
        <f t="shared" ref="A44:A45" ca="1" si="4">$A$10</f>
        <v>0</v>
      </c>
      <c r="B44" s="79" t="str">
        <f ca="1">"Špecifikácia cien v ponuke "&amp;IF(OR([1]summary!$K$39="",[1]summary!$K$39&gt;=[1]summary!$K$37),"navrhovateľa:","dodávateľa:")</f>
        <v>Špecifikácia cien v ponuke dodávateľa:</v>
      </c>
      <c r="C44" s="79"/>
      <c r="D44" s="79"/>
      <c r="E44" s="79"/>
      <c r="F44" s="79"/>
      <c r="G44" s="79"/>
      <c r="H44" s="79"/>
      <c r="I44" s="79"/>
      <c r="J44" s="79"/>
      <c r="K44" s="18"/>
    </row>
    <row r="45" spans="1:13" hidden="1" x14ac:dyDescent="0.25">
      <c r="A45" s="1">
        <f t="shared" ca="1" si="4"/>
        <v>0</v>
      </c>
    </row>
    <row r="46" spans="1:13" x14ac:dyDescent="0.25">
      <c r="A46" s="1"/>
    </row>
    <row r="47" spans="1:13" ht="21" x14ac:dyDescent="0.35">
      <c r="A47" s="1"/>
      <c r="C47" s="54" t="s">
        <v>36</v>
      </c>
      <c r="D47" s="55" t="s">
        <v>31</v>
      </c>
    </row>
    <row r="48" spans="1:13" x14ac:dyDescent="0.25">
      <c r="A48" s="12">
        <f t="shared" ref="A48:A62" si="5">$A$5</f>
        <v>1</v>
      </c>
      <c r="B48" s="80" t="s">
        <v>11</v>
      </c>
      <c r="C48" s="80"/>
      <c r="D48" s="81" t="s">
        <v>31</v>
      </c>
      <c r="E48" s="81"/>
      <c r="F48" s="81"/>
      <c r="G48" s="81"/>
      <c r="H48" s="81"/>
      <c r="I48" s="81"/>
      <c r="J48" s="81"/>
      <c r="K48" s="1"/>
      <c r="L48" s="19"/>
      <c r="M48" s="19"/>
    </row>
    <row r="49" spans="1:11" ht="15.75" thickBot="1" x14ac:dyDescent="0.3">
      <c r="A49" s="12">
        <f t="shared" si="5"/>
        <v>1</v>
      </c>
    </row>
    <row r="50" spans="1:11" ht="30" customHeight="1" thickBot="1" x14ac:dyDescent="0.3">
      <c r="A50" s="12">
        <f t="shared" si="5"/>
        <v>1</v>
      </c>
      <c r="B50" s="62" t="s">
        <v>13</v>
      </c>
      <c r="C50" s="63"/>
      <c r="D50" s="64"/>
      <c r="E50" s="20" t="s">
        <v>14</v>
      </c>
      <c r="F50" s="21" t="s">
        <v>15</v>
      </c>
      <c r="G50" s="22" t="s">
        <v>16</v>
      </c>
      <c r="H50" s="23" t="s">
        <v>17</v>
      </c>
      <c r="I50" s="22" t="s">
        <v>18</v>
      </c>
      <c r="J50" s="24" t="s">
        <v>19</v>
      </c>
      <c r="K50" s="24" t="s">
        <v>20</v>
      </c>
    </row>
    <row r="51" spans="1:11" ht="30" customHeight="1" thickBot="1" x14ac:dyDescent="0.3">
      <c r="A51" s="12">
        <f t="shared" si="5"/>
        <v>1</v>
      </c>
      <c r="B51" s="65" t="s">
        <v>31</v>
      </c>
      <c r="C51" s="66"/>
      <c r="D51" s="67"/>
      <c r="E51" s="25"/>
      <c r="F51" s="26"/>
      <c r="G51" s="27" t="s">
        <v>21</v>
      </c>
      <c r="H51" s="28"/>
      <c r="I51" s="29">
        <v>1</v>
      </c>
      <c r="J51" s="30" t="str">
        <f>IF(AND(H51&lt;&gt;"",I51&lt;&gt;""),H51*I51,"")</f>
        <v/>
      </c>
      <c r="K51" s="30" t="str">
        <f>IF(J51&lt;&gt;"",J51*1.2,"")</f>
        <v/>
      </c>
    </row>
    <row r="52" spans="1:11" ht="30" customHeight="1" thickBot="1" x14ac:dyDescent="0.3">
      <c r="A52" s="12">
        <f t="shared" si="5"/>
        <v>1</v>
      </c>
      <c r="B52" s="68" t="s">
        <v>32</v>
      </c>
      <c r="C52" s="69"/>
      <c r="D52" s="70"/>
      <c r="E52" s="31"/>
      <c r="F52" s="32"/>
      <c r="G52" s="33" t="s">
        <v>21</v>
      </c>
      <c r="H52" s="34"/>
      <c r="I52" s="35">
        <v>1</v>
      </c>
      <c r="J52" s="36" t="str">
        <f t="shared" ref="J52:J54" si="6">IF(AND(H52&lt;&gt;"",I52&lt;&gt;""),H52*I52,"")</f>
        <v/>
      </c>
      <c r="K52" s="36" t="str">
        <f t="shared" ref="K52:K54" si="7">IF(J52&lt;&gt;"",J52*1.2,"")</f>
        <v/>
      </c>
    </row>
    <row r="53" spans="1:11" ht="30" customHeight="1" x14ac:dyDescent="0.25">
      <c r="A53" s="12">
        <f t="shared" si="5"/>
        <v>1</v>
      </c>
      <c r="B53" s="71" t="s">
        <v>23</v>
      </c>
      <c r="C53" s="72"/>
      <c r="D53" s="37" t="s">
        <v>24</v>
      </c>
      <c r="E53" s="38" t="s">
        <v>25</v>
      </c>
      <c r="F53" s="39" t="s">
        <v>25</v>
      </c>
      <c r="G53" s="33" t="s">
        <v>25</v>
      </c>
      <c r="H53" s="34"/>
      <c r="I53" s="35">
        <v>1</v>
      </c>
      <c r="J53" s="36" t="str">
        <f t="shared" si="6"/>
        <v/>
      </c>
      <c r="K53" s="36" t="str">
        <f t="shared" si="7"/>
        <v/>
      </c>
    </row>
    <row r="54" spans="1:11" ht="30" customHeight="1" thickBot="1" x14ac:dyDescent="0.3">
      <c r="A54" s="12">
        <f t="shared" si="5"/>
        <v>1</v>
      </c>
      <c r="B54" s="73"/>
      <c r="C54" s="74"/>
      <c r="D54" s="40" t="s">
        <v>26</v>
      </c>
      <c r="E54" s="41" t="s">
        <v>25</v>
      </c>
      <c r="F54" s="42" t="s">
        <v>25</v>
      </c>
      <c r="G54" s="43" t="s">
        <v>25</v>
      </c>
      <c r="H54" s="44"/>
      <c r="I54" s="45">
        <v>1</v>
      </c>
      <c r="J54" s="46" t="str">
        <f t="shared" si="6"/>
        <v/>
      </c>
      <c r="K54" s="47" t="str">
        <f t="shared" si="7"/>
        <v/>
      </c>
    </row>
    <row r="55" spans="1:11" ht="30" customHeight="1" thickBot="1" x14ac:dyDescent="0.3">
      <c r="A55" s="12">
        <f t="shared" si="5"/>
        <v>1</v>
      </c>
      <c r="B55" s="48" t="s">
        <v>27</v>
      </c>
      <c r="C55" s="49"/>
      <c r="D55" s="49"/>
      <c r="E55" s="49"/>
      <c r="F55" s="49"/>
      <c r="G55" s="49"/>
      <c r="I55" s="50" t="s">
        <v>28</v>
      </c>
      <c r="J55" s="51" t="str">
        <f>IF(SUM(J51:J54)&gt;0,SUM(J51:J54),"")</f>
        <v/>
      </c>
      <c r="K55" s="51" t="str">
        <f>IF(SUM(K51:K54)&gt;0,SUM(K51:K54),"")</f>
        <v/>
      </c>
    </row>
    <row r="56" spans="1:11" x14ac:dyDescent="0.25">
      <c r="A56" s="12">
        <f t="shared" si="5"/>
        <v>1</v>
      </c>
    </row>
    <row r="57" spans="1:11" x14ac:dyDescent="0.25">
      <c r="A57" s="12">
        <f t="shared" si="5"/>
        <v>1</v>
      </c>
      <c r="C57" s="56"/>
      <c r="D57" s="56"/>
      <c r="E57" s="56"/>
      <c r="F57" s="56"/>
      <c r="G57" s="56"/>
      <c r="H57" s="56"/>
      <c r="I57" s="56"/>
      <c r="J57" s="56"/>
    </row>
    <row r="58" spans="1:11" x14ac:dyDescent="0.25">
      <c r="A58" s="12">
        <f t="shared" si="5"/>
        <v>1</v>
      </c>
      <c r="C58" s="56"/>
      <c r="D58" s="56"/>
      <c r="E58" s="56"/>
      <c r="F58" s="56"/>
      <c r="G58" s="56"/>
      <c r="H58" s="56"/>
      <c r="I58" s="56"/>
      <c r="J58" s="56"/>
    </row>
    <row r="59" spans="1:11" x14ac:dyDescent="0.25">
      <c r="A59" s="12">
        <f t="shared" si="5"/>
        <v>1</v>
      </c>
      <c r="C59" s="57" t="s">
        <v>29</v>
      </c>
      <c r="D59" s="58"/>
      <c r="E59" s="56"/>
      <c r="F59" s="56"/>
      <c r="G59" s="56"/>
      <c r="H59" s="56"/>
      <c r="I59" s="56"/>
      <c r="J59" s="56"/>
    </row>
    <row r="60" spans="1:11" s="52" customFormat="1" x14ac:dyDescent="0.25">
      <c r="A60" s="12">
        <f t="shared" si="5"/>
        <v>1</v>
      </c>
      <c r="C60" s="57"/>
      <c r="D60" s="59"/>
      <c r="E60" s="59"/>
      <c r="F60" s="59"/>
      <c r="G60" s="59"/>
      <c r="H60" s="59"/>
      <c r="I60" s="59"/>
      <c r="J60" s="59"/>
    </row>
    <row r="61" spans="1:11" s="52" customFormat="1" ht="15" customHeight="1" x14ac:dyDescent="0.25">
      <c r="A61" s="12">
        <f t="shared" si="5"/>
        <v>1</v>
      </c>
      <c r="C61" s="57" t="s">
        <v>30</v>
      </c>
      <c r="D61" s="58"/>
      <c r="E61" s="59"/>
      <c r="F61" s="59"/>
      <c r="G61" s="60"/>
      <c r="H61" s="60"/>
      <c r="I61" s="60"/>
      <c r="J61" s="60"/>
    </row>
    <row r="62" spans="1:11" s="52" customFormat="1" x14ac:dyDescent="0.25">
      <c r="A62" s="12">
        <f t="shared" si="5"/>
        <v>1</v>
      </c>
      <c r="C62" s="59"/>
      <c r="D62" s="59"/>
      <c r="E62" s="59"/>
      <c r="F62" s="61"/>
      <c r="G62" s="75" t="str">
        <f ca="1">"podpis a pečiatka "&amp;IF(OR([1]summary!$K$39="",[1]summary!$K$39&gt;=[1]summary!$K$37),"navrhovateľa","dodávateľa")</f>
        <v>podpis a pečiatka dodávateľa</v>
      </c>
      <c r="H62" s="75"/>
      <c r="I62" s="75"/>
      <c r="J62" s="75"/>
    </row>
    <row r="63" spans="1:11" x14ac:dyDescent="0.25">
      <c r="C63" s="56"/>
      <c r="D63" s="56"/>
      <c r="E63" s="56"/>
      <c r="F63" s="56"/>
      <c r="G63" s="56"/>
      <c r="H63" s="56"/>
      <c r="I63" s="56"/>
      <c r="J63" s="56"/>
      <c r="K63" s="52"/>
    </row>
  </sheetData>
  <sheetProtection algorithmName="SHA-512" hashValue="PbezaqORy2xbdxEoX7HyVrd1tpCyCkvjtW4xwkUoNUew1AtlLKIipB7cpkGYtmAE1YFP9WF2WJBr/Cbbq9UohA==" saltValue="vmSh6DKebe4wPdSj4i2a+Q==" spinCount="100000" sheet="1" objects="1" scenarios="1" formatCells="0" formatColumns="0" formatRows="0" selectLockedCells="1"/>
  <autoFilter ref="A1:A62">
    <filterColumn colId="0">
      <filters>
        <filter val="1"/>
      </filters>
    </filterColumn>
  </autoFilter>
  <mergeCells count="38">
    <mergeCell ref="B5:J5"/>
    <mergeCell ref="B7:J7"/>
    <mergeCell ref="B10:J11"/>
    <mergeCell ref="C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48:C48"/>
    <mergeCell ref="D48:J48"/>
    <mergeCell ref="B41:J41"/>
    <mergeCell ref="B43:J43"/>
    <mergeCell ref="C21:D21"/>
    <mergeCell ref="E21:F21"/>
    <mergeCell ref="B24:J24"/>
    <mergeCell ref="B26:C26"/>
    <mergeCell ref="D26:J26"/>
    <mergeCell ref="B28:D28"/>
    <mergeCell ref="B29:D29"/>
    <mergeCell ref="B30:D30"/>
    <mergeCell ref="B31:C32"/>
    <mergeCell ref="G40:J40"/>
    <mergeCell ref="B44:J44"/>
    <mergeCell ref="B50:D50"/>
    <mergeCell ref="B51:D51"/>
    <mergeCell ref="B52:D52"/>
    <mergeCell ref="B53:C54"/>
    <mergeCell ref="G62:J6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7" fitToHeight="1000" orientation="landscape" verticalDpi="360" r:id="rId1"/>
  <rowBreaks count="1" manualBreakCount="1">
    <brk id="40" min="1" max="10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817874F-8531-4178-8EAC-6BEAE7E829E0}">
            <xm:f>OR(OR('C:\Projekty\OP VaI_výzva 15_Industry 4\Santo group s.r.o\VO\[PT + VO 2016_Predloha_2015_343_v001ab_po 01.11.2017.xlsm]summary'!#REF!="",'C:\Projekty\OP VaI_výzva 15_Industry 4\Santo group s.r.o\VO\[PT + VO 2016_Predloha_2015_343_v001ab_po 01.11.2017.xlsm]summary'!#REF!&gt;='C:\Projekty\OP VaI_výzva 15_Industry 4\Santo group s.r.o\VO\[PT + VO 2016_Predloha_2015_343_v001ab_po 01.11.2017.xlsm]summary'!#REF!),LEFT('C:\Projekty\OP VaI_výzva 15_Industry 4\Santo group s.r.o\VO\[PT + VO 2016_Predloha_2015_343_v001ab_po 01.11.2017.xlsm]summary'!#REF!,8)="Cena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  <vertical/>
                <horizontal/>
              </border>
            </x14:dxf>
          </x14:cfRule>
          <xm:sqref>K28:K33 K50:K55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Pálovicsová</dc:creator>
  <cp:lastModifiedBy>Ing. Zuzana Pálovicsová</cp:lastModifiedBy>
  <cp:lastPrinted>2018-08-04T07:31:55Z</cp:lastPrinted>
  <dcterms:created xsi:type="dcterms:W3CDTF">2018-08-03T13:19:39Z</dcterms:created>
  <dcterms:modified xsi:type="dcterms:W3CDTF">2018-08-04T07:32:03Z</dcterms:modified>
</cp:coreProperties>
</file>